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60" activeTab="0"/>
  </bookViews>
  <sheets>
    <sheet name="Allirahu regatt 2011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<sst xmlns="http://schemas.openxmlformats.org/spreadsheetml/2006/main" count="42" uniqueCount="26">
  <si>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h</t>
  </si>
  <si>
    <t>m</t>
  </si>
  <si>
    <t>GPH</t>
  </si>
  <si>
    <t>TMF</t>
  </si>
  <si>
    <t>ILC</t>
  </si>
  <si>
    <t>TMF inshore</t>
  </si>
  <si>
    <t>s</t>
  </si>
  <si>
    <t>ET</t>
  </si>
  <si>
    <t>CT</t>
  </si>
  <si>
    <t>Märkused</t>
  </si>
  <si>
    <t>I grupp, start</t>
  </si>
  <si>
    <t>Raja pikkus</t>
  </si>
  <si>
    <t>nm</t>
  </si>
  <si>
    <t>KATARINA JEE</t>
  </si>
  <si>
    <t>CENTAUR</t>
  </si>
  <si>
    <t>ZOO</t>
  </si>
  <si>
    <t>SOPHIA</t>
  </si>
  <si>
    <t>II grupp, start</t>
  </si>
  <si>
    <t>KADRI</t>
  </si>
  <si>
    <t>KARINA</t>
  </si>
  <si>
    <t>LOTE</t>
  </si>
  <si>
    <t>VESILEENU</t>
  </si>
  <si>
    <t>MERCURIUS</t>
  </si>
  <si>
    <t>CASSANDRA</t>
  </si>
  <si>
    <t>MARIS</t>
  </si>
  <si>
    <t>LILIANN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</si>
</sst>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B14" sqref="B14"/>
    </sheetView>
  </sheetViews>
  <sheetFormatPr defaultColWidth="8.421875" defaultRowHeight="12.75"/>
  <cols>
    <col min="1" max="1" width="11.8515625" style="0" bestFit="1" customWidth="1"/>
    <col min="2" max="2" width="6.00390625" style="0" bestFit="1" customWidth="1"/>
    <col min="3" max="3" width="4.140625" style="0" bestFit="1" customWidth="1"/>
    <col min="4" max="5" width="5.8515625" style="0" customWidth="1"/>
    <col min="6" max="6" width="14.421875" style="0" bestFit="1" customWidth="1"/>
    <col min="7" max="7" width="9.8515625" style="2" customWidth="1"/>
    <col min="8" max="8" width="12.421875" style="1" hidden="1" customWidth="1"/>
    <col min="9" max="9" width="9.140625" style="1" hidden="1" customWidth="1"/>
    <col min="10" max="10" width="9.140625" style="0" hidden="1" customWidth="1"/>
    <col min="11" max="11" width="3.00390625" style="0" bestFit="1" customWidth="1"/>
    <col min="12" max="12" width="3.00390625" style="2" bestFit="1" customWidth="1"/>
    <col min="13" max="13" width="3.00390625" style="0" bestFit="1" customWidth="1"/>
    <col min="14" max="14" width="6.421875" style="0" customWidth="1"/>
    <col min="15" max="15" width="10.57421875" style="2" bestFit="1" customWidth="1"/>
    <col min="16" max="16" width="15.8515625" style="0" bestFit="1" customWidth="1"/>
  </cols>
  <sheetData>
    <row r="1" spans="1:16" ht="12.75">
      <c r="A1" s="12">
        <v>40685</v>
      </c>
      <c r="B1" s="12" t="s">
        <v>0</v>
      </c>
      <c r="C1" s="4" t="s">
        <v>1</v>
      </c>
      <c r="E1" s="16"/>
      <c r="F1" s="16"/>
      <c r="G1" s="18" t="s">
        <v>2</v>
      </c>
      <c r="H1" s="19" t="s">
        <v>3</v>
      </c>
      <c r="I1" s="19" t="s">
        <v>4</v>
      </c>
      <c r="J1" s="20" t="s">
        <v>5</v>
      </c>
      <c r="K1" s="20" t="s">
        <v>0</v>
      </c>
      <c r="L1" s="18" t="s">
        <v>1</v>
      </c>
      <c r="M1" s="20" t="s">
        <v>6</v>
      </c>
      <c r="N1" s="20" t="s">
        <v>7</v>
      </c>
      <c r="O1" s="18" t="s">
        <v>8</v>
      </c>
      <c r="P1" s="20" t="s">
        <v>9</v>
      </c>
    </row>
    <row r="2" spans="1:16" ht="12.75">
      <c r="A2" s="4" t="s">
        <v>10</v>
      </c>
      <c r="B2" s="4">
        <v>11</v>
      </c>
      <c r="C2" s="4">
        <v>0</v>
      </c>
      <c r="E2" s="6">
        <v>1</v>
      </c>
      <c r="F2" s="11" t="s">
        <v>16</v>
      </c>
      <c r="G2" s="7">
        <v>630.7</v>
      </c>
      <c r="H2" s="8">
        <f>600/G2</f>
        <v>0.9513239257967337</v>
      </c>
      <c r="I2" s="7">
        <v>704.4</v>
      </c>
      <c r="J2" s="8">
        <f>675/I2</f>
        <v>0.9582623509369677</v>
      </c>
      <c r="K2" s="9">
        <v>16</v>
      </c>
      <c r="L2" s="4">
        <v>26</v>
      </c>
      <c r="M2" s="4">
        <v>20</v>
      </c>
      <c r="N2" s="4">
        <f>(K2*3600+L2*60+M2)-($B$2*3600+$C$2*60)</f>
        <v>19580</v>
      </c>
      <c r="O2" s="4">
        <f>N2-(G2*$B$3)</f>
        <v>-3566.6900000000023</v>
      </c>
      <c r="P2" s="4"/>
    </row>
    <row r="3" spans="1:16" ht="12.75">
      <c r="A3" s="4" t="s">
        <v>11</v>
      </c>
      <c r="B3" s="17">
        <v>36.7</v>
      </c>
      <c r="C3" s="4" t="s">
        <v>12</v>
      </c>
      <c r="E3" s="6">
        <v>2</v>
      </c>
      <c r="F3" s="10" t="s">
        <v>13</v>
      </c>
      <c r="G3" s="7">
        <v>650.8</v>
      </c>
      <c r="H3" s="8">
        <f>600/G3</f>
        <v>0.921942224953903</v>
      </c>
      <c r="I3" s="7">
        <v>715.6</v>
      </c>
      <c r="J3" s="8">
        <f>675/I3</f>
        <v>0.9432643935159306</v>
      </c>
      <c r="K3" s="9">
        <v>16</v>
      </c>
      <c r="L3" s="4">
        <v>41</v>
      </c>
      <c r="M3" s="4">
        <v>20</v>
      </c>
      <c r="N3" s="4">
        <f>(K3*3600+L3*60+M3)-($B$2*3600+$C$2*60)</f>
        <v>20480</v>
      </c>
      <c r="O3" s="4">
        <f>N3-(G3*$B$3)</f>
        <v>-3404.3600000000006</v>
      </c>
      <c r="P3" s="4"/>
    </row>
    <row r="4" spans="5:16" ht="12.75">
      <c r="E4" s="6">
        <v>3</v>
      </c>
      <c r="F4" s="11" t="s">
        <v>14</v>
      </c>
      <c r="G4" s="7">
        <v>685.2</v>
      </c>
      <c r="H4" s="8">
        <f>600/G4</f>
        <v>0.8756567425569176</v>
      </c>
      <c r="I4" s="7">
        <v>754.3000000000001</v>
      </c>
      <c r="J4" s="8">
        <f>675/I4</f>
        <v>0.8948694153519818</v>
      </c>
      <c r="K4" s="9">
        <v>17</v>
      </c>
      <c r="L4" s="4">
        <v>11</v>
      </c>
      <c r="M4" s="4">
        <v>8</v>
      </c>
      <c r="N4" s="4">
        <f>(K4*3600+L4*60+M4)-($B$2*3600+$C$2*60)</f>
        <v>22268</v>
      </c>
      <c r="O4" s="4">
        <f>N4-(G4*$B$3)</f>
        <v>-2878.840000000004</v>
      </c>
      <c r="P4" s="4"/>
    </row>
    <row r="5" spans="5:16" ht="12.75">
      <c r="E5" s="6">
        <v>4</v>
      </c>
      <c r="F5" s="11" t="s">
        <v>15</v>
      </c>
      <c r="G5" s="7">
        <v>685.7</v>
      </c>
      <c r="H5" s="8">
        <f>600/G5</f>
        <v>0.8750182295464488</v>
      </c>
      <c r="I5" s="7">
        <v>738.3000000000001</v>
      </c>
      <c r="J5" s="8">
        <f>675/I5</f>
        <v>0.9142624949207638</v>
      </c>
      <c r="K5" s="9">
        <v>17</v>
      </c>
      <c r="L5" s="4">
        <v>26</v>
      </c>
      <c r="M5" s="4">
        <v>1</v>
      </c>
      <c r="N5" s="4">
        <f>(K5*3600+L5*60+M5)-($B$2*3600+$C$2*60)</f>
        <v>23161</v>
      </c>
      <c r="O5" s="4">
        <f>N5-(G5*$B$3)</f>
        <v>-2004.1900000000023</v>
      </c>
      <c r="P5" s="4"/>
    </row>
    <row r="6" spans="5:16" ht="12.75">
      <c r="E6" s="6">
        <v>5</v>
      </c>
      <c r="F6" s="11" t="s">
        <v>25</v>
      </c>
      <c r="G6" s="7">
        <v>684.7</v>
      </c>
      <c r="H6" s="8"/>
      <c r="I6" s="7"/>
      <c r="J6" s="8"/>
      <c r="K6" s="9">
        <v>17</v>
      </c>
      <c r="L6" s="4">
        <v>46</v>
      </c>
      <c r="M6" s="4">
        <v>48</v>
      </c>
      <c r="N6" s="4">
        <f>(K6*3600+L6*60+M6)-($B$2*3600+$C$2*60)</f>
        <v>24408</v>
      </c>
      <c r="O6" s="4">
        <f>N6-(G6*$B$3)</f>
        <v>-720.4900000000052</v>
      </c>
      <c r="P6" s="4"/>
    </row>
    <row r="7" spans="5:16" ht="12.75">
      <c r="E7" s="6"/>
      <c r="F7" s="11"/>
      <c r="G7" s="7"/>
      <c r="H7" s="8"/>
      <c r="I7" s="7"/>
      <c r="J7" s="8"/>
      <c r="K7" s="4"/>
      <c r="L7" s="5"/>
      <c r="M7" s="4"/>
      <c r="N7" s="4"/>
      <c r="O7" s="4"/>
      <c r="P7" s="4"/>
    </row>
    <row r="8" spans="5:16" ht="12.75">
      <c r="E8" s="6"/>
      <c r="F8" s="11"/>
      <c r="G8" s="7"/>
      <c r="H8" s="8"/>
      <c r="I8" s="7"/>
      <c r="J8" s="8"/>
      <c r="K8" s="4"/>
      <c r="L8" s="5"/>
      <c r="M8" s="4"/>
      <c r="N8" s="4"/>
      <c r="O8" s="4"/>
      <c r="P8" s="4"/>
    </row>
    <row r="9" spans="5:16" ht="12.75">
      <c r="E9" s="6"/>
      <c r="F9" s="11"/>
      <c r="G9" s="7"/>
      <c r="H9" s="8"/>
      <c r="I9" s="7"/>
      <c r="J9" s="8"/>
      <c r="K9" s="4"/>
      <c r="L9" s="5"/>
      <c r="M9" s="4"/>
      <c r="N9" s="4"/>
      <c r="O9" s="4"/>
      <c r="P9" s="4"/>
    </row>
    <row r="10" ht="12.75">
      <c r="E10" s="24"/>
    </row>
    <row r="12" spans="6:10" ht="12.75">
      <c r="F12" s="13"/>
      <c r="G12" s="14"/>
      <c r="H12" s="15"/>
      <c r="I12" s="14"/>
      <c r="J12" s="15"/>
    </row>
    <row r="13" spans="5:16" ht="12.75">
      <c r="E13" s="16"/>
      <c r="F13" s="16"/>
      <c r="G13" s="18" t="s">
        <v>2</v>
      </c>
      <c r="H13" s="19" t="s">
        <v>3</v>
      </c>
      <c r="I13" s="19" t="s">
        <v>4</v>
      </c>
      <c r="J13" s="20" t="s">
        <v>5</v>
      </c>
      <c r="K13" s="20" t="s">
        <v>0</v>
      </c>
      <c r="L13" s="18" t="s">
        <v>1</v>
      </c>
      <c r="M13" s="20" t="s">
        <v>6</v>
      </c>
      <c r="N13" s="20" t="s">
        <v>7</v>
      </c>
      <c r="O13" s="18" t="s">
        <v>8</v>
      </c>
      <c r="P13" s="20" t="s">
        <v>9</v>
      </c>
    </row>
    <row r="14" spans="1:16" ht="12.75">
      <c r="A14" s="12">
        <v>40685</v>
      </c>
      <c r="B14" s="12" t="s">
        <v>0</v>
      </c>
      <c r="C14" s="4" t="s">
        <v>1</v>
      </c>
      <c r="E14" s="6">
        <v>1</v>
      </c>
      <c r="F14" s="10" t="s">
        <v>20</v>
      </c>
      <c r="G14" s="22">
        <v>775.5</v>
      </c>
      <c r="H14" s="8">
        <f aca="true" t="shared" si="0" ref="H14:H20">600/G14</f>
        <v>0.7736943907156673</v>
      </c>
      <c r="I14" s="7">
        <v>867.4</v>
      </c>
      <c r="J14" s="8">
        <f aca="true" t="shared" si="1" ref="J14:J20">675/I14</f>
        <v>0.7781876873414804</v>
      </c>
      <c r="K14" s="9">
        <v>15</v>
      </c>
      <c r="L14" s="4">
        <v>54</v>
      </c>
      <c r="M14" s="4">
        <v>13</v>
      </c>
      <c r="N14" s="4">
        <f aca="true" t="shared" si="2" ref="N14:N20">(K14*3600+L14*60+M14)-($B$15*3600+$C$15*60)</f>
        <v>17353</v>
      </c>
      <c r="O14" s="4">
        <f aca="true" t="shared" si="3" ref="O14:O20">N14-(G14*$B$16)</f>
        <v>-2654.9000000000015</v>
      </c>
      <c r="P14" s="4"/>
    </row>
    <row r="15" spans="1:16" ht="12.75">
      <c r="A15" s="4" t="s">
        <v>17</v>
      </c>
      <c r="B15" s="4">
        <v>11</v>
      </c>
      <c r="C15" s="4">
        <v>5</v>
      </c>
      <c r="E15" s="6">
        <v>2</v>
      </c>
      <c r="F15" s="11" t="s">
        <v>19</v>
      </c>
      <c r="G15" s="21">
        <v>752.1</v>
      </c>
      <c r="H15" s="8">
        <f t="shared" si="0"/>
        <v>0.7977662544874352</v>
      </c>
      <c r="I15" s="7">
        <v>827.4</v>
      </c>
      <c r="J15" s="8">
        <f t="shared" si="1"/>
        <v>0.8158085569253082</v>
      </c>
      <c r="K15" s="9">
        <v>15</v>
      </c>
      <c r="L15" s="4">
        <v>44</v>
      </c>
      <c r="M15" s="4">
        <v>17</v>
      </c>
      <c r="N15" s="4">
        <f t="shared" si="2"/>
        <v>16757</v>
      </c>
      <c r="O15" s="4">
        <f t="shared" si="3"/>
        <v>-2647.1800000000003</v>
      </c>
      <c r="P15" s="4"/>
    </row>
    <row r="16" spans="1:16" ht="12.75">
      <c r="A16" s="4" t="s">
        <v>11</v>
      </c>
      <c r="B16" s="17">
        <v>25.8</v>
      </c>
      <c r="C16" s="4" t="s">
        <v>12</v>
      </c>
      <c r="E16" s="6">
        <v>3</v>
      </c>
      <c r="F16" s="11" t="s">
        <v>22</v>
      </c>
      <c r="G16" s="21">
        <v>755.7</v>
      </c>
      <c r="H16" s="8">
        <f t="shared" si="0"/>
        <v>0.7939658594680429</v>
      </c>
      <c r="I16" s="7">
        <v>822.6</v>
      </c>
      <c r="J16" s="8">
        <f t="shared" si="1"/>
        <v>0.8205689277899343</v>
      </c>
      <c r="K16" s="9">
        <v>15</v>
      </c>
      <c r="L16" s="4">
        <v>54</v>
      </c>
      <c r="M16" s="4">
        <v>12</v>
      </c>
      <c r="N16" s="4">
        <f t="shared" si="2"/>
        <v>17352</v>
      </c>
      <c r="O16" s="4">
        <f t="shared" si="3"/>
        <v>-2145.0600000000013</v>
      </c>
      <c r="P16" s="4"/>
    </row>
    <row r="17" spans="5:16" ht="12.75">
      <c r="E17" s="6">
        <v>4</v>
      </c>
      <c r="F17" s="11" t="s">
        <v>18</v>
      </c>
      <c r="G17" s="21">
        <v>747.2</v>
      </c>
      <c r="H17" s="8">
        <f t="shared" si="0"/>
        <v>0.8029978586723768</v>
      </c>
      <c r="I17" s="7">
        <v>843</v>
      </c>
      <c r="J17" s="8">
        <f t="shared" si="1"/>
        <v>0.800711743772242</v>
      </c>
      <c r="K17" s="9">
        <v>15</v>
      </c>
      <c r="L17" s="4">
        <v>52</v>
      </c>
      <c r="M17" s="4">
        <v>30</v>
      </c>
      <c r="N17" s="4">
        <f t="shared" si="2"/>
        <v>17250</v>
      </c>
      <c r="O17" s="4">
        <f t="shared" si="3"/>
        <v>-2027.760000000002</v>
      </c>
      <c r="P17" s="4"/>
    </row>
    <row r="18" spans="5:16" ht="12.75">
      <c r="E18" s="6">
        <v>5</v>
      </c>
      <c r="F18" s="11" t="s">
        <v>21</v>
      </c>
      <c r="G18" s="21">
        <v>726.5</v>
      </c>
      <c r="H18" s="8">
        <f t="shared" si="0"/>
        <v>0.8258774948382657</v>
      </c>
      <c r="I18" s="7">
        <v>795.8000000000001</v>
      </c>
      <c r="J18" s="8">
        <f t="shared" si="1"/>
        <v>0.8482030660970092</v>
      </c>
      <c r="K18" s="9">
        <v>15</v>
      </c>
      <c r="L18" s="4">
        <v>47</v>
      </c>
      <c r="M18" s="4">
        <v>42</v>
      </c>
      <c r="N18" s="4">
        <f t="shared" si="2"/>
        <v>16962</v>
      </c>
      <c r="O18" s="4">
        <f t="shared" si="3"/>
        <v>-1781.7000000000007</v>
      </c>
      <c r="P18" s="4"/>
    </row>
    <row r="19" spans="5:16" ht="12.75">
      <c r="E19" s="6">
        <v>6</v>
      </c>
      <c r="F19" s="10" t="s">
        <v>23</v>
      </c>
      <c r="G19" s="21">
        <v>766.1</v>
      </c>
      <c r="H19" s="8">
        <f t="shared" si="0"/>
        <v>0.7831875734238349</v>
      </c>
      <c r="I19" s="7">
        <v>844.8000000000001</v>
      </c>
      <c r="J19" s="8">
        <f t="shared" si="1"/>
        <v>0.7990056818181818</v>
      </c>
      <c r="K19" s="9">
        <v>16</v>
      </c>
      <c r="L19" s="4">
        <v>12</v>
      </c>
      <c r="M19" s="4">
        <v>19</v>
      </c>
      <c r="N19" s="4">
        <f t="shared" si="2"/>
        <v>18439</v>
      </c>
      <c r="O19" s="4">
        <f t="shared" si="3"/>
        <v>-1326.380000000001</v>
      </c>
      <c r="P19" s="4"/>
    </row>
    <row r="20" spans="5:16" ht="12.75">
      <c r="E20" s="6">
        <v>7</v>
      </c>
      <c r="F20" s="25" t="s">
        <v>24</v>
      </c>
      <c r="G20" s="26">
        <v>759.2</v>
      </c>
      <c r="H20" s="27">
        <f t="shared" si="0"/>
        <v>0.7903055848261328</v>
      </c>
      <c r="I20" s="26">
        <v>849.4</v>
      </c>
      <c r="J20" s="27">
        <f t="shared" si="1"/>
        <v>0.7946785966564635</v>
      </c>
      <c r="K20" s="28">
        <v>16</v>
      </c>
      <c r="L20" s="28">
        <v>9</v>
      </c>
      <c r="M20" s="28">
        <v>50</v>
      </c>
      <c r="N20" s="28">
        <f t="shared" si="2"/>
        <v>18290</v>
      </c>
      <c r="O20" s="28">
        <f t="shared" si="3"/>
        <v>-1297.3600000000006</v>
      </c>
      <c r="P20" s="28"/>
    </row>
    <row r="21" spans="5:16" ht="12.75">
      <c r="E21" s="6"/>
      <c r="F21" s="10"/>
      <c r="G21" s="6"/>
      <c r="H21" s="8"/>
      <c r="I21" s="7"/>
      <c r="J21" s="8"/>
      <c r="K21" s="9"/>
      <c r="L21" s="4"/>
      <c r="M21" s="4"/>
      <c r="N21" s="4"/>
      <c r="O21" s="4"/>
      <c r="P21" s="4"/>
    </row>
    <row r="22" spans="5:16" ht="12.75">
      <c r="E22" s="6"/>
      <c r="F22" s="10"/>
      <c r="G22" s="6"/>
      <c r="H22" s="8"/>
      <c r="I22" s="7"/>
      <c r="J22" s="8"/>
      <c r="K22" s="9"/>
      <c r="L22" s="4"/>
      <c r="M22" s="4"/>
      <c r="N22" s="4"/>
      <c r="O22" s="4"/>
      <c r="P22" s="4"/>
    </row>
    <row r="23" spans="5:16" ht="12.75">
      <c r="E23" s="6"/>
      <c r="F23" s="10"/>
      <c r="G23" s="6"/>
      <c r="H23" s="8"/>
      <c r="I23" s="7"/>
      <c r="J23" s="8"/>
      <c r="K23" s="9"/>
      <c r="L23" s="4"/>
      <c r="M23" s="4"/>
      <c r="N23" s="4"/>
      <c r="O23" s="4"/>
      <c r="P23" s="4"/>
    </row>
    <row r="24" spans="5:16" ht="12.75">
      <c r="E24" s="6"/>
      <c r="F24" s="10"/>
      <c r="G24" s="6"/>
      <c r="H24" s="8"/>
      <c r="I24" s="7"/>
      <c r="J24" s="8"/>
      <c r="K24" s="9"/>
      <c r="L24" s="4"/>
      <c r="M24" s="4"/>
      <c r="N24" s="4"/>
      <c r="O24" s="4"/>
      <c r="P24" s="4"/>
    </row>
    <row r="25" spans="5:16" ht="12.75">
      <c r="E25" s="6"/>
      <c r="F25" s="10"/>
      <c r="G25" s="6"/>
      <c r="H25" s="8"/>
      <c r="I25" s="7"/>
      <c r="J25" s="8"/>
      <c r="K25" s="9"/>
      <c r="L25" s="4"/>
      <c r="M25" s="4"/>
      <c r="N25" s="4"/>
      <c r="O25" s="4"/>
      <c r="P25" s="4"/>
    </row>
    <row r="26" spans="5:16" ht="12.75">
      <c r="E26" s="6"/>
      <c r="F26" s="10"/>
      <c r="G26" s="6"/>
      <c r="H26" s="8"/>
      <c r="I26" s="7"/>
      <c r="J26" s="8"/>
      <c r="K26" s="9"/>
      <c r="L26" s="4"/>
      <c r="M26" s="4"/>
      <c r="N26" s="4"/>
      <c r="O26" s="4"/>
      <c r="P26" s="4"/>
    </row>
    <row r="27" ht="12.75">
      <c r="E27" s="23"/>
    </row>
    <row r="36" ht="12.75">
      <c r="P36" s="3"/>
    </row>
  </sheetData>
  <sheetProtection/>
  <printOptions gridLines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Ülar</dc:creator>
  <cp:keywords/>
  <dc:description/>
  <cp:lastModifiedBy>Microsoft Office User</cp:lastModifiedBy>
  <dcterms:created xsi:type="dcterms:W3CDTF">2010-05-22T18:32:46Z</dcterms:created>
  <dcterms:modified xsi:type="dcterms:W3CDTF">2021-10-13T10:48:08Z</dcterms:modified>
  <cp:category/>
  <cp:version/>
  <cp:contentType/>
  <cp:contentStatus/>
</cp:coreProperties>
</file>